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66\"/>
    </mc:Choice>
  </mc:AlternateContent>
  <xr:revisionPtr revIDLastSave="0" documentId="13_ncr:1_{87FC750D-BF6D-4170-B12B-E8423C9B5798}" xr6:coauthVersionLast="47" xr6:coauthVersionMax="47" xr10:uidLastSave="{00000000-0000-0000-0000-000000000000}"/>
  <bookViews>
    <workbookView xWindow="0" yWindow="14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C40" i="1"/>
  <c r="I38" i="1"/>
  <c r="I37" i="1"/>
  <c r="I36" i="1"/>
  <c r="C30" i="1"/>
  <c r="C31" i="1" s="1"/>
  <c r="D66" i="2"/>
  <c r="D68" i="2" s="1"/>
  <c r="G65" i="2"/>
  <c r="G66" i="2" s="1"/>
  <c r="G68" i="2" s="1"/>
  <c r="G69" i="2" s="1"/>
  <c r="G70" i="2" s="1"/>
  <c r="F65" i="2"/>
  <c r="F66" i="2" s="1"/>
  <c r="F68" i="2" s="1"/>
  <c r="F69" i="2" s="1"/>
  <c r="F70" i="2" s="1"/>
  <c r="D65" i="2"/>
  <c r="G64" i="2"/>
  <c r="F64" i="2"/>
  <c r="E64" i="2"/>
  <c r="E65" i="2" s="1"/>
  <c r="D64" i="2"/>
  <c r="H64" i="2" s="1"/>
  <c r="G57" i="2"/>
  <c r="F57" i="2"/>
  <c r="E57" i="2"/>
  <c r="D57" i="2"/>
  <c r="H57" i="2" s="1"/>
  <c r="H56" i="2"/>
  <c r="H41" i="2"/>
  <c r="G41" i="2"/>
  <c r="F41" i="2"/>
  <c r="E41" i="2"/>
  <c r="D41" i="2"/>
  <c r="H40" i="2"/>
  <c r="G38" i="2"/>
  <c r="F38" i="2"/>
  <c r="E38" i="2"/>
  <c r="D38" i="2"/>
  <c r="H38" i="2" s="1"/>
  <c r="H37" i="2"/>
  <c r="H35" i="2"/>
  <c r="G35" i="2"/>
  <c r="F35" i="2"/>
  <c r="E35" i="2"/>
  <c r="D35" i="2"/>
  <c r="H34" i="2"/>
  <c r="G32" i="2"/>
  <c r="F32" i="2"/>
  <c r="E32" i="2"/>
  <c r="D32" i="2"/>
  <c r="H32" i="2" s="1"/>
  <c r="H31" i="2"/>
  <c r="H29" i="2"/>
  <c r="G29" i="2"/>
  <c r="F29" i="2"/>
  <c r="E29" i="2"/>
  <c r="D29" i="2"/>
  <c r="H28" i="2"/>
  <c r="G23" i="2"/>
  <c r="F23" i="2"/>
  <c r="E23" i="2"/>
  <c r="D23" i="2"/>
  <c r="H23" i="2" s="1"/>
  <c r="H22" i="2"/>
  <c r="C42" i="1" l="1"/>
  <c r="C44" i="1" s="1"/>
  <c r="C41" i="1"/>
  <c r="C32" i="1"/>
  <c r="C34" i="1" s="1"/>
  <c r="E66" i="2"/>
  <c r="E68" i="2" s="1"/>
  <c r="E69" i="2" s="1"/>
  <c r="E70" i="2" s="1"/>
  <c r="H65" i="2"/>
  <c r="D69" i="2"/>
  <c r="H68" i="2"/>
  <c r="H66" i="2"/>
  <c r="C46" i="1" l="1"/>
  <c r="D70" i="2"/>
  <c r="H70" i="2" s="1"/>
  <c r="H69" i="2"/>
</calcChain>
</file>

<file path=xl/sharedStrings.xml><?xml version="1.0" encoding="utf-8"?>
<sst xmlns="http://schemas.openxmlformats.org/spreadsheetml/2006/main" count="232" uniqueCount="141">
  <si>
    <t>СВОДКА ЗАТРАТ</t>
  </si>
  <si>
    <t>P_0466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</si>
  <si>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</si>
  <si>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</si>
  <si>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</si>
  <si>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</si>
  <si>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</si>
  <si>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</si>
  <si>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</si>
  <si>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</si>
  <si>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</si>
  <si>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</si>
  <si>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</si>
  <si>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</si>
  <si>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</si>
  <si>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</si>
  <si>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</si>
  <si>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</si>
  <si>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</si>
  <si>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</si>
  <si>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</si>
  <si>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</si>
  <si>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</si>
  <si>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</si>
  <si>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</si>
  <si>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</si>
  <si>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</si>
  <si>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</si>
  <si>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</si>
  <si>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</si>
  <si>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</si>
  <si>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</si>
  <si>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</si>
  <si>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</si>
  <si>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</si>
  <si>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</si>
  <si>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</si>
  <si>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</si>
  <si>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</si>
  <si>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</si>
  <si>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</si>
  <si>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</si>
  <si>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</si>
  <si>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</si>
  <si>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553-09-01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</si>
  <si>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</si>
  <si>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</si>
  <si>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</si>
  <si>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</si>
  <si>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</si>
  <si>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</si>
  <si>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</si>
  <si>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</si>
  <si>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</si>
  <si>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</si>
  <si>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</si>
  <si>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</si>
  <si>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</si>
  <si>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 553-12-01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</si>
  <si>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</si>
  <si>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</si>
  <si>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</si>
  <si>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</si>
  <si>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</si>
  <si>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</si>
  <si>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</si>
  <si>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</si>
  <si>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 2,9 х 0, 9 = 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</si>
  <si>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</si>
  <si>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</si>
  <si>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</si>
  <si>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</si>
  <si>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</si>
  <si>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</si>
  <si>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</si>
  <si>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</si>
  <si>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</si>
  <si>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</si>
  <si>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</si>
  <si>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</si>
  <si>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</si>
  <si>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</si>
  <si>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</si>
  <si>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</si>
  <si>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</si>
  <si>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</si>
  <si>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</si>
  <si>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</si>
  <si>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</si>
  <si>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</si>
  <si>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</si>
  <si>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</si>
  <si>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</si>
  <si>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</si>
  <si>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</si>
  <si>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</si>
  <si>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</si>
  <si>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</si>
  <si>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</si>
  <si>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</si>
  <si>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</si>
  <si>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537 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</si>
  <si>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</si>
  <si>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</si>
  <si>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</si>
  <si>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</si>
  <si>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</si>
  <si>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</si>
  <si>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</si>
  <si>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</si>
  <si>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</si>
  <si>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</si>
  <si>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</si>
  <si>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</si>
  <si>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железобетонная высотой 11,0 м СВ110-5</t>
  </si>
  <si>
    <t>шт</t>
  </si>
  <si>
    <t>Стойка железобетонная  СС 136,6-3,1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</si>
  <si>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</si>
  <si>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</si>
  <si>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</si>
  <si>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</si>
  <si>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</si>
  <si>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</si>
  <si>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</si>
  <si>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</si>
  <si>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</si>
  <si>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</si>
  <si>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</si>
  <si>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</si>
  <si>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</si>
  <si>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</si>
  <si>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</si>
  <si>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</si>
  <si>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</si>
  <si>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СИП-3 1х95-20</t>
  </si>
  <si>
    <t>ФСБЦ-21.2.01.01-0051</t>
  </si>
  <si>
    <t>Реконструкция ВЛ-6 кВ Ф-4, Ф-21 ПС 35/6 кВ Октябрьск (протяженностью 0,84 км)</t>
  </si>
  <si>
    <t>Реконструкция ВЛ-6 кВ Ф-4, Ф-21 ПС 35/6 кВ Октябрьск (протяженностью 0,84 км)</t>
  </si>
  <si>
    <t>Реконструкция ВЛ-6 кВ Ф-4, Ф-21 ПС 35/6 кВ Октябрьск (протяженностью 0,84 км)</t>
  </si>
  <si>
    <t>Реконструкция ВЛ-6 кВ Ф-4, Ф-21 ПС 35/6 кВ Октябрьск (протяженностью 0,84 км)</t>
  </si>
  <si>
    <t>Реконструкция ВЛ-6 кВ Ф-4, Ф-21 ПС 35/6 кВ Октябрьск (протяженностью 0,84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</si>
</sst>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E6CD4F50-F4E1-40E9-8FA6-35C011FC9DA5}"/>
    <cellStyle name="Обычный" xfId="0" builtinId="0"/>
    <cellStyle name="Обычный 2" xfId="4" xr:uid="{A9A236C0-116D-49BB-BC2C-1D2C43FFEE58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88671875" customWidth="1"/>
    <col min="7" max="9" width="15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136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119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120</v>
      </c>
      <c r="C26" s="54"/>
      <c r="D26" s="51"/>
      <c r="E26" s="51"/>
      <c r="F26" s="51"/>
      <c r="G26" s="52"/>
      <c r="H26" s="52" t="s">
        <v>121</v>
      </c>
      <c r="I26" s="52"/>
    </row>
    <row r="27" spans="1:9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7"/>
      <c r="G27" s="58" t="s">
        <v>123</v>
      </c>
      <c r="H27" s="58" t="s">
        <v>124</v>
      </c>
      <c r="I27" s="58" t="s">
        <v>125</v>
      </c>
    </row>
    <row r="28" spans="1:9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127</v>
      </c>
      <c r="C29" s="62">
        <f>ССР!G61*1.2</f>
        <v>749.2792583785199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749.2792583785199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128</v>
      </c>
      <c r="C31" s="62">
        <f>C30-ROUND(C30/1.2,5)</f>
        <v>124.87987837851995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129</v>
      </c>
      <c r="C32" s="67">
        <f>C30*I37</f>
        <v>829.10333343167235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117</v>
      </c>
      <c r="C33" s="62">
        <v>0.8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130</v>
      </c>
      <c r="C34" s="67">
        <f>C32*C33</f>
        <v>663.28266674533791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131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122</v>
      </c>
      <c r="C37" s="76">
        <f>ССР!D70+ССР!E70</f>
        <v>8672.2440016670444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126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127</v>
      </c>
      <c r="C39" s="76">
        <f>(ССР!G66-ССР!G61)*1.2</f>
        <v>507.94624240086262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9180.1902440679078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128</v>
      </c>
      <c r="C41" s="62">
        <f>C40-ROUND(C40/1.2,5)</f>
        <v>1530.0317040679074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129</v>
      </c>
      <c r="C42" s="77">
        <f>C40*I38</f>
        <v>10648.949995059289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117</v>
      </c>
      <c r="C43" s="62">
        <f>C33</f>
        <v>0.8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130</v>
      </c>
      <c r="C44" s="67">
        <f>C42*C43</f>
        <v>8519.1599960474323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132</v>
      </c>
      <c r="C46" s="103">
        <f>C34+C44</f>
        <v>9182.4426627927696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6557.1426314272003</v>
      </c>
      <c r="E25" s="20">
        <v>113.9883068167</v>
      </c>
      <c r="F25" s="20">
        <v>0</v>
      </c>
      <c r="G25" s="20">
        <v>0</v>
      </c>
      <c r="H25" s="20">
        <v>6671.1309382439003</v>
      </c>
    </row>
    <row r="26" spans="1:8" ht="16.95" customHeight="1" x14ac:dyDescent="0.3">
      <c r="A26" s="6"/>
      <c r="B26" s="9"/>
      <c r="C26" s="9" t="s">
        <v>26</v>
      </c>
      <c r="D26" s="20">
        <v>6557.1426314272003</v>
      </c>
      <c r="E26" s="20">
        <v>113.9883068167</v>
      </c>
      <c r="F26" s="20">
        <v>0</v>
      </c>
      <c r="G26" s="20">
        <v>0</v>
      </c>
      <c r="H26" s="20">
        <v>6671.1309382439003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6557.1426314272003</v>
      </c>
      <c r="E42" s="20">
        <v>113.9883068167</v>
      </c>
      <c r="F42" s="20">
        <v>0</v>
      </c>
      <c r="G42" s="20">
        <v>0</v>
      </c>
      <c r="H42" s="20">
        <v>6671.1309382439003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163.92856578568001</v>
      </c>
      <c r="E44" s="20">
        <v>2.8497076704176001</v>
      </c>
      <c r="F44" s="20">
        <v>0</v>
      </c>
      <c r="G44" s="20">
        <v>0</v>
      </c>
      <c r="H44" s="20">
        <v>166.77827345610001</v>
      </c>
    </row>
    <row r="45" spans="1:8" ht="16.95" customHeight="1" x14ac:dyDescent="0.3">
      <c r="A45" s="6"/>
      <c r="B45" s="9"/>
      <c r="C45" s="9" t="s">
        <v>41</v>
      </c>
      <c r="D45" s="20">
        <v>163.92856578568001</v>
      </c>
      <c r="E45" s="20">
        <v>2.8497076704176001</v>
      </c>
      <c r="F45" s="20">
        <v>0</v>
      </c>
      <c r="G45" s="20">
        <v>0</v>
      </c>
      <c r="H45" s="20">
        <v>166.77827345610001</v>
      </c>
    </row>
    <row r="46" spans="1:8" ht="16.95" customHeight="1" x14ac:dyDescent="0.3">
      <c r="A46" s="6"/>
      <c r="B46" s="9"/>
      <c r="C46" s="9" t="s">
        <v>42</v>
      </c>
      <c r="D46" s="20">
        <v>6721.0711972129002</v>
      </c>
      <c r="E46" s="20">
        <v>116.83801448712001</v>
      </c>
      <c r="F46" s="20">
        <v>0</v>
      </c>
      <c r="G46" s="20">
        <v>0</v>
      </c>
      <c r="H46" s="20">
        <v>6837.9092117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ht="31.2" x14ac:dyDescent="0.3">
      <c r="A48" s="6">
        <v>3</v>
      </c>
      <c r="B48" s="6" t="s">
        <v>44</v>
      </c>
      <c r="C48" s="7" t="s">
        <v>25</v>
      </c>
      <c r="D48" s="20">
        <v>0</v>
      </c>
      <c r="E48" s="20">
        <v>0</v>
      </c>
      <c r="F48" s="20">
        <v>0</v>
      </c>
      <c r="G48" s="20">
        <v>156.66354713628999</v>
      </c>
      <c r="H48" s="20">
        <v>156.66354713628999</v>
      </c>
    </row>
    <row r="49" spans="1:8" ht="31.2" x14ac:dyDescent="0.3">
      <c r="A49" s="6">
        <v>4</v>
      </c>
      <c r="B49" s="6" t="s">
        <v>65</v>
      </c>
      <c r="C49" s="7" t="s">
        <v>67</v>
      </c>
      <c r="D49" s="20">
        <v>175.41995824726001</v>
      </c>
      <c r="E49" s="20">
        <v>3.0494721781137999</v>
      </c>
      <c r="F49" s="20">
        <v>0</v>
      </c>
      <c r="G49" s="20">
        <v>0</v>
      </c>
      <c r="H49" s="20">
        <v>178.46943042538001</v>
      </c>
    </row>
    <row r="50" spans="1:8" x14ac:dyDescent="0.3">
      <c r="A50" s="6">
        <v>5</v>
      </c>
      <c r="B50" s="6" t="s">
        <v>66</v>
      </c>
      <c r="C50" s="7" t="s">
        <v>68</v>
      </c>
      <c r="D50" s="20">
        <v>0</v>
      </c>
      <c r="E50" s="20">
        <v>0</v>
      </c>
      <c r="F50" s="20">
        <v>0</v>
      </c>
      <c r="G50" s="20">
        <v>148.38262989389</v>
      </c>
      <c r="H50" s="20">
        <v>148.38262989389</v>
      </c>
    </row>
    <row r="51" spans="1:8" x14ac:dyDescent="0.3">
      <c r="A51" s="6">
        <v>6</v>
      </c>
      <c r="B51" s="6"/>
      <c r="C51" s="7" t="s">
        <v>69</v>
      </c>
      <c r="D51" s="20">
        <v>0</v>
      </c>
      <c r="E51" s="20">
        <v>0</v>
      </c>
      <c r="F51" s="20">
        <v>0</v>
      </c>
      <c r="G51" s="20">
        <v>51.660686698223998</v>
      </c>
      <c r="H51" s="20">
        <v>51.660686698223998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36.066489547932001</v>
      </c>
      <c r="H52" s="20">
        <v>36.066489547932001</v>
      </c>
    </row>
    <row r="53" spans="1:8" ht="16.95" customHeight="1" x14ac:dyDescent="0.3">
      <c r="A53" s="6"/>
      <c r="B53" s="9"/>
      <c r="C53" s="9" t="s">
        <v>64</v>
      </c>
      <c r="D53" s="20">
        <v>175.41995824726001</v>
      </c>
      <c r="E53" s="20">
        <v>3.0494721781137999</v>
      </c>
      <c r="F53" s="20">
        <v>0</v>
      </c>
      <c r="G53" s="20">
        <v>392.77335327634</v>
      </c>
      <c r="H53" s="20">
        <v>571.24278370170998</v>
      </c>
    </row>
    <row r="54" spans="1:8" ht="16.95" customHeight="1" x14ac:dyDescent="0.3">
      <c r="A54" s="6"/>
      <c r="B54" s="9"/>
      <c r="C54" s="9" t="s">
        <v>63</v>
      </c>
      <c r="D54" s="20">
        <v>6896.4911554602004</v>
      </c>
      <c r="E54" s="20">
        <v>119.88748666524</v>
      </c>
      <c r="F54" s="20">
        <v>0</v>
      </c>
      <c r="G54" s="20">
        <v>392.77335327634</v>
      </c>
      <c r="H54" s="20">
        <v>7409.1519954017003</v>
      </c>
    </row>
    <row r="55" spans="1:8" ht="16.95" customHeight="1" x14ac:dyDescent="0.3">
      <c r="A55" s="6"/>
      <c r="B55" s="9"/>
      <c r="C55" s="9" t="s">
        <v>62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61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60</v>
      </c>
      <c r="D58" s="20">
        <v>6896.4911554602004</v>
      </c>
      <c r="E58" s="20">
        <v>119.88748666524</v>
      </c>
      <c r="F58" s="20">
        <v>0</v>
      </c>
      <c r="G58" s="20">
        <v>392.77335327634</v>
      </c>
      <c r="H58" s="20">
        <v>7409.1519954017003</v>
      </c>
    </row>
    <row r="59" spans="1:8" ht="153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57</v>
      </c>
      <c r="D60" s="20">
        <v>0</v>
      </c>
      <c r="E60" s="20">
        <v>0</v>
      </c>
      <c r="F60" s="20">
        <v>0</v>
      </c>
      <c r="G60" s="20">
        <v>624.39938198209995</v>
      </c>
      <c r="H60" s="20">
        <v>624.39938198209995</v>
      </c>
    </row>
    <row r="61" spans="1:8" ht="16.95" customHeight="1" x14ac:dyDescent="0.3">
      <c r="A61" s="6"/>
      <c r="B61" s="9"/>
      <c r="C61" s="9" t="s">
        <v>56</v>
      </c>
      <c r="D61" s="20">
        <v>0</v>
      </c>
      <c r="E61" s="20">
        <v>0</v>
      </c>
      <c r="F61" s="20">
        <v>0</v>
      </c>
      <c r="G61" s="20">
        <v>624.39938198209995</v>
      </c>
      <c r="H61" s="20">
        <v>624.39938198209995</v>
      </c>
    </row>
    <row r="62" spans="1:8" ht="16.95" customHeight="1" x14ac:dyDescent="0.3">
      <c r="A62" s="6"/>
      <c r="B62" s="9"/>
      <c r="C62" s="9" t="s">
        <v>55</v>
      </c>
      <c r="D62" s="20">
        <v>6896.4911554602004</v>
      </c>
      <c r="E62" s="20">
        <v>119.88748666524</v>
      </c>
      <c r="F62" s="20">
        <v>0</v>
      </c>
      <c r="G62" s="20">
        <v>1017.1727352584001</v>
      </c>
      <c r="H62" s="20">
        <v>8033.5513773838002</v>
      </c>
    </row>
    <row r="63" spans="1:8" ht="16.95" customHeight="1" x14ac:dyDescent="0.3">
      <c r="A63" s="6"/>
      <c r="B63" s="9"/>
      <c r="C63" s="9" t="s">
        <v>54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53</v>
      </c>
      <c r="C64" s="7" t="s">
        <v>52</v>
      </c>
      <c r="D64" s="20">
        <f>D62 * 3%</f>
        <v>206.89473466380599</v>
      </c>
      <c r="E64" s="20">
        <f>E62 * 3%</f>
        <v>3.5966245999572002</v>
      </c>
      <c r="F64" s="20">
        <f>F62 * 3%</f>
        <v>0</v>
      </c>
      <c r="G64" s="20">
        <f>G62 * 3%</f>
        <v>30.515182057752</v>
      </c>
      <c r="H64" s="20">
        <f>SUM(D64:G64)</f>
        <v>241.00654132151521</v>
      </c>
    </row>
    <row r="65" spans="1:8" ht="16.95" customHeight="1" x14ac:dyDescent="0.3">
      <c r="A65" s="6"/>
      <c r="B65" s="9"/>
      <c r="C65" s="9" t="s">
        <v>51</v>
      </c>
      <c r="D65" s="20">
        <f>D64</f>
        <v>206.89473466380599</v>
      </c>
      <c r="E65" s="20">
        <f>E64</f>
        <v>3.5966245999572002</v>
      </c>
      <c r="F65" s="20">
        <f>F64</f>
        <v>0</v>
      </c>
      <c r="G65" s="20">
        <f>G64</f>
        <v>30.515182057752</v>
      </c>
      <c r="H65" s="20">
        <f>SUM(D65:G65)</f>
        <v>241.00654132151521</v>
      </c>
    </row>
    <row r="66" spans="1:8" ht="16.95" customHeight="1" x14ac:dyDescent="0.3">
      <c r="A66" s="6"/>
      <c r="B66" s="9"/>
      <c r="C66" s="9" t="s">
        <v>50</v>
      </c>
      <c r="D66" s="20">
        <f>D65 + D62</f>
        <v>7103.3858901240064</v>
      </c>
      <c r="E66" s="20">
        <f>E65 + E62</f>
        <v>123.4841112651972</v>
      </c>
      <c r="F66" s="20">
        <f>F65 + F62</f>
        <v>0</v>
      </c>
      <c r="G66" s="20">
        <f>G65 + G62</f>
        <v>1047.6879173161522</v>
      </c>
      <c r="H66" s="20">
        <f>SUM(D66:G66)</f>
        <v>8274.5579187053554</v>
      </c>
    </row>
    <row r="67" spans="1:8" ht="16.95" customHeight="1" x14ac:dyDescent="0.3">
      <c r="A67" s="6"/>
      <c r="B67" s="9"/>
      <c r="C67" s="9" t="s">
        <v>49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48</v>
      </c>
      <c r="C68" s="7" t="s">
        <v>47</v>
      </c>
      <c r="D68" s="20">
        <f>D66 * 20%</f>
        <v>1420.6771780248014</v>
      </c>
      <c r="E68" s="20">
        <f>E66 * 20%</f>
        <v>24.696822253039443</v>
      </c>
      <c r="F68" s="20">
        <f>F66 * 20%</f>
        <v>0</v>
      </c>
      <c r="G68" s="20">
        <f>G66 * 20%</f>
        <v>209.53758346323045</v>
      </c>
      <c r="H68" s="20">
        <f>SUM(D68:G68)</f>
        <v>1654.9115837410714</v>
      </c>
    </row>
    <row r="69" spans="1:8" ht="16.95" customHeight="1" x14ac:dyDescent="0.3">
      <c r="A69" s="6"/>
      <c r="B69" s="9"/>
      <c r="C69" s="9" t="s">
        <v>46</v>
      </c>
      <c r="D69" s="20">
        <f>D68</f>
        <v>1420.6771780248014</v>
      </c>
      <c r="E69" s="20">
        <f>E68</f>
        <v>24.696822253039443</v>
      </c>
      <c r="F69" s="20">
        <f>F68</f>
        <v>0</v>
      </c>
      <c r="G69" s="20">
        <f>G68</f>
        <v>209.53758346323045</v>
      </c>
      <c r="H69" s="20">
        <f>SUM(D69:G69)</f>
        <v>1654.9115837410714</v>
      </c>
    </row>
    <row r="70" spans="1:8" ht="16.95" customHeight="1" x14ac:dyDescent="0.3">
      <c r="A70" s="6"/>
      <c r="B70" s="9"/>
      <c r="C70" s="9" t="s">
        <v>45</v>
      </c>
      <c r="D70" s="20">
        <f>D69 + D66</f>
        <v>8524.0630681488074</v>
      </c>
      <c r="E70" s="20">
        <f>E69 + E66</f>
        <v>148.18093351823666</v>
      </c>
      <c r="F70" s="20">
        <f>F69 + F66</f>
        <v>0</v>
      </c>
      <c r="G70" s="20">
        <f>G69 + G66</f>
        <v>1257.2255007793826</v>
      </c>
      <c r="H70" s="20">
        <f>SUM(D70:G70)</f>
        <v>9929.4695024464272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138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375.98875980781003</v>
      </c>
      <c r="E13" s="19">
        <v>244.96038341758</v>
      </c>
      <c r="F13" s="19">
        <v>0</v>
      </c>
      <c r="G13" s="19">
        <v>0</v>
      </c>
      <c r="H13" s="19">
        <v>620.94914322538</v>
      </c>
      <c r="J13" s="5"/>
    </row>
    <row r="14" spans="1:14" ht="16.95" customHeight="1" x14ac:dyDescent="0.3">
      <c r="A14" s="6"/>
      <c r="B14" s="9"/>
      <c r="C14" s="9" t="s">
        <v>78</v>
      </c>
      <c r="D14" s="19">
        <v>375.98875980781003</v>
      </c>
      <c r="E14" s="19">
        <v>244.96038341758</v>
      </c>
      <c r="F14" s="19">
        <v>0</v>
      </c>
      <c r="G14" s="19">
        <v>0</v>
      </c>
      <c r="H14" s="19">
        <v>620.94914322538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139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149.81373943327</v>
      </c>
      <c r="H13" s="19">
        <v>149.81373943327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149.81373943327</v>
      </c>
      <c r="H14" s="19">
        <v>149.81373943327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140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624.39938198209995</v>
      </c>
      <c r="H13" s="19">
        <v>624.39938198209995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624.39938198209995</v>
      </c>
      <c r="H14" s="19">
        <v>624.39938198209995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86</v>
      </c>
      <c r="B1" s="37" t="s">
        <v>87</v>
      </c>
      <c r="C1" s="37" t="s">
        <v>88</v>
      </c>
      <c r="D1" s="37" t="s">
        <v>89</v>
      </c>
      <c r="E1" s="37" t="s">
        <v>90</v>
      </c>
      <c r="F1" s="37" t="s">
        <v>91</v>
      </c>
      <c r="G1" s="37" t="s">
        <v>92</v>
      </c>
      <c r="H1" s="37" t="s">
        <v>93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620.94914322538</v>
      </c>
      <c r="E3" s="41"/>
      <c r="F3" s="41"/>
      <c r="G3" s="41"/>
      <c r="H3" s="48"/>
    </row>
    <row r="4" spans="1:8" x14ac:dyDescent="0.3">
      <c r="A4" s="95" t="s">
        <v>94</v>
      </c>
      <c r="B4" s="42" t="s">
        <v>95</v>
      </c>
      <c r="C4" s="45"/>
      <c r="D4" s="43">
        <v>375.98875980781003</v>
      </c>
      <c r="E4" s="41"/>
      <c r="F4" s="41"/>
      <c r="G4" s="41"/>
      <c r="H4" s="48"/>
    </row>
    <row r="5" spans="1:8" x14ac:dyDescent="0.3">
      <c r="A5" s="95"/>
      <c r="B5" s="42" t="s">
        <v>96</v>
      </c>
      <c r="C5" s="37"/>
      <c r="D5" s="43">
        <v>244.96038341758</v>
      </c>
      <c r="E5" s="41"/>
      <c r="F5" s="41"/>
      <c r="G5" s="41"/>
      <c r="H5" s="47"/>
    </row>
    <row r="6" spans="1:8" x14ac:dyDescent="0.3">
      <c r="A6" s="96"/>
      <c r="B6" s="42" t="s">
        <v>97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77</v>
      </c>
      <c r="B8" s="98"/>
      <c r="C8" s="95" t="s">
        <v>100</v>
      </c>
      <c r="D8" s="44">
        <v>620.94914322538</v>
      </c>
      <c r="E8" s="41">
        <v>0.84</v>
      </c>
      <c r="F8" s="41" t="s">
        <v>99</v>
      </c>
      <c r="G8" s="44">
        <v>739.22517050641</v>
      </c>
      <c r="H8" s="47"/>
    </row>
    <row r="9" spans="1:8" x14ac:dyDescent="0.3">
      <c r="A9" s="99">
        <v>1</v>
      </c>
      <c r="B9" s="42" t="s">
        <v>95</v>
      </c>
      <c r="C9" s="95"/>
      <c r="D9" s="44">
        <v>375.98875980781003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96</v>
      </c>
      <c r="C10" s="95"/>
      <c r="D10" s="44">
        <v>244.96038341758</v>
      </c>
      <c r="E10" s="41"/>
      <c r="F10" s="41"/>
      <c r="G10" s="41"/>
      <c r="H10" s="96"/>
    </row>
    <row r="11" spans="1:8" x14ac:dyDescent="0.3">
      <c r="A11" s="95"/>
      <c r="B11" s="42" t="s">
        <v>97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98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80</v>
      </c>
      <c r="B13" s="94"/>
      <c r="C13" s="37"/>
      <c r="D13" s="43">
        <v>149.81373943327</v>
      </c>
      <c r="E13" s="41"/>
      <c r="F13" s="41"/>
      <c r="G13" s="41"/>
      <c r="H13" s="47"/>
    </row>
    <row r="14" spans="1:8" x14ac:dyDescent="0.3">
      <c r="A14" s="95" t="s">
        <v>101</v>
      </c>
      <c r="B14" s="42" t="s">
        <v>95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98</v>
      </c>
      <c r="C17" s="37"/>
      <c r="D17" s="43">
        <v>149.81373943327</v>
      </c>
      <c r="E17" s="41"/>
      <c r="F17" s="41"/>
      <c r="G17" s="41"/>
      <c r="H17" s="47"/>
    </row>
    <row r="18" spans="1:8" x14ac:dyDescent="0.3">
      <c r="A18" s="97" t="s">
        <v>82</v>
      </c>
      <c r="B18" s="98"/>
      <c r="C18" s="95" t="s">
        <v>100</v>
      </c>
      <c r="D18" s="44">
        <v>149.81373943327</v>
      </c>
      <c r="E18" s="41">
        <v>0.84</v>
      </c>
      <c r="F18" s="41" t="s">
        <v>99</v>
      </c>
      <c r="G18" s="44">
        <v>178.34968980151999</v>
      </c>
      <c r="H18" s="47"/>
    </row>
    <row r="19" spans="1:8" x14ac:dyDescent="0.3">
      <c r="A19" s="99">
        <v>1</v>
      </c>
      <c r="B19" s="42" t="s">
        <v>95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97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98</v>
      </c>
      <c r="C22" s="95"/>
      <c r="D22" s="44">
        <v>149.81373943327</v>
      </c>
      <c r="E22" s="41"/>
      <c r="F22" s="41"/>
      <c r="G22" s="41"/>
      <c r="H22" s="96"/>
    </row>
    <row r="23" spans="1:8" ht="24.6" x14ac:dyDescent="0.3">
      <c r="A23" s="100" t="s">
        <v>84</v>
      </c>
      <c r="B23" s="94"/>
      <c r="C23" s="37"/>
      <c r="D23" s="43">
        <v>624.39938198209995</v>
      </c>
      <c r="E23" s="41"/>
      <c r="F23" s="41"/>
      <c r="G23" s="41"/>
      <c r="H23" s="47"/>
    </row>
    <row r="24" spans="1:8" x14ac:dyDescent="0.3">
      <c r="A24" s="95" t="s">
        <v>102</v>
      </c>
      <c r="B24" s="42" t="s">
        <v>95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98</v>
      </c>
      <c r="C27" s="37"/>
      <c r="D27" s="43">
        <v>624.39938198209995</v>
      </c>
      <c r="E27" s="41"/>
      <c r="F27" s="41"/>
      <c r="G27" s="41"/>
      <c r="H27" s="47"/>
    </row>
    <row r="28" spans="1:8" x14ac:dyDescent="0.3">
      <c r="A28" s="97" t="s">
        <v>84</v>
      </c>
      <c r="B28" s="98"/>
      <c r="C28" s="95" t="s">
        <v>100</v>
      </c>
      <c r="D28" s="44">
        <v>624.39938198209995</v>
      </c>
      <c r="E28" s="41">
        <v>0.84</v>
      </c>
      <c r="F28" s="41" t="s">
        <v>99</v>
      </c>
      <c r="G28" s="44">
        <v>743.33259759774</v>
      </c>
      <c r="H28" s="47"/>
    </row>
    <row r="29" spans="1:8" x14ac:dyDescent="0.3">
      <c r="A29" s="99">
        <v>1</v>
      </c>
      <c r="B29" s="42" t="s">
        <v>95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96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97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98</v>
      </c>
      <c r="C32" s="95"/>
      <c r="D32" s="44">
        <v>624.39938198209995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103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104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134</v>
      </c>
      <c r="B4" s="26" t="s">
        <v>99</v>
      </c>
      <c r="C4" s="27">
        <v>2.8798717948718</v>
      </c>
      <c r="D4" s="27">
        <v>222.07854046447</v>
      </c>
      <c r="E4" s="26">
        <v>10</v>
      </c>
      <c r="F4" s="25" t="s">
        <v>134</v>
      </c>
      <c r="G4" s="27">
        <v>639.55772492992003</v>
      </c>
      <c r="H4" s="28" t="s">
        <v>135</v>
      </c>
    </row>
    <row r="5" spans="1:8" ht="39" hidden="1" customHeight="1" x14ac:dyDescent="0.3">
      <c r="A5" s="25" t="s">
        <v>114</v>
      </c>
      <c r="B5" s="26" t="s">
        <v>115</v>
      </c>
      <c r="C5" s="27">
        <v>19.74358974359</v>
      </c>
      <c r="D5" s="27">
        <v>25.632087662364999</v>
      </c>
      <c r="E5" s="26">
        <v>10</v>
      </c>
      <c r="F5" s="26"/>
      <c r="G5" s="27">
        <v>506.06942307745999</v>
      </c>
      <c r="H5" s="28"/>
    </row>
    <row r="6" spans="1:8" ht="39" hidden="1" customHeight="1" x14ac:dyDescent="0.3">
      <c r="A6" s="25" t="s">
        <v>116</v>
      </c>
      <c r="B6" s="26" t="s">
        <v>115</v>
      </c>
      <c r="C6" s="27">
        <v>9.8717948717949007</v>
      </c>
      <c r="D6" s="27">
        <v>997.73280243982003</v>
      </c>
      <c r="E6" s="26">
        <v>10</v>
      </c>
      <c r="F6" s="26"/>
      <c r="G6" s="27">
        <v>9849.4135625469007</v>
      </c>
      <c r="H6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537 02-01</vt:lpstr>
      <vt:lpstr>ОСР 537 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2025-11-17T06:35:22Z</dcterms:modified>
</cp:coreProperties>
</file>